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5.26\"/>
    </mc:Choice>
  </mc:AlternateContent>
  <xr:revisionPtr revIDLastSave="0" documentId="13_ncr:1_{8666C53F-3F20-4C3C-91BB-C00310D90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33" i="1" s="1"/>
  <c r="H9" i="1"/>
  <c r="H23" i="1"/>
  <c r="F23" i="1"/>
  <c r="E23" i="1"/>
  <c r="F5" i="1"/>
  <c r="F6" i="1"/>
  <c r="F7" i="1"/>
  <c r="F8" i="1"/>
  <c r="E9" i="1"/>
  <c r="F9" i="1" s="1"/>
  <c r="F28" i="1"/>
  <c r="F33" i="1" s="1"/>
  <c r="C9" i="1"/>
  <c r="C23" i="1"/>
</calcChain>
</file>

<file path=xl/sharedStrings.xml><?xml version="1.0" encoding="utf-8"?>
<sst xmlns="http://schemas.openxmlformats.org/spreadsheetml/2006/main" count="47" uniqueCount="45">
  <si>
    <t>Oddington Parish Council</t>
  </si>
  <si>
    <t>Income</t>
  </si>
  <si>
    <t>Expenditure</t>
  </si>
  <si>
    <t>Precept</t>
  </si>
  <si>
    <t>Grants/donations</t>
  </si>
  <si>
    <t>Insurance</t>
  </si>
  <si>
    <t>Audit</t>
  </si>
  <si>
    <t>Wages</t>
  </si>
  <si>
    <t>Office</t>
  </si>
  <si>
    <t>Grants</t>
  </si>
  <si>
    <t>Misc</t>
  </si>
  <si>
    <t>Subcriptions</t>
  </si>
  <si>
    <t xml:space="preserve">Actual </t>
  </si>
  <si>
    <t>Hall Hire</t>
  </si>
  <si>
    <t xml:space="preserve">plus income  </t>
  </si>
  <si>
    <t xml:space="preserve">Less expediture </t>
  </si>
  <si>
    <t>Wayleave</t>
  </si>
  <si>
    <t xml:space="preserve">Budget </t>
  </si>
  <si>
    <t>Elections</t>
  </si>
  <si>
    <t xml:space="preserve">Opening balance: </t>
  </si>
  <si>
    <t xml:space="preserve">Est closing balance </t>
  </si>
  <si>
    <t>Reserves</t>
  </si>
  <si>
    <t>Less ringfenced fete reserve</t>
  </si>
  <si>
    <t>Less ringfenced CIL reserve</t>
  </si>
  <si>
    <t xml:space="preserve">24/25 </t>
  </si>
  <si>
    <t>Budget and Precept 2025/26</t>
  </si>
  <si>
    <t>Maintenance</t>
  </si>
  <si>
    <t>Infrastructure</t>
  </si>
  <si>
    <t>CIL ring fenced</t>
  </si>
  <si>
    <t>Contracts: grass cutting</t>
  </si>
  <si>
    <t>Notes</t>
  </si>
  <si>
    <t>Assumes SCP16</t>
  </si>
  <si>
    <t>Assumes SCP16 +3%</t>
  </si>
  <si>
    <t>Plus income</t>
  </si>
  <si>
    <t>Less expenditure</t>
  </si>
  <si>
    <t>Est closing balance 31/03/26</t>
  </si>
  <si>
    <t>Opening balance  01/04/25</t>
  </si>
  <si>
    <t>less fete reserve</t>
  </si>
  <si>
    <t>less CIL reserve</t>
  </si>
  <si>
    <t>General reserve March 2025</t>
  </si>
  <si>
    <t>General reserve March 2026</t>
  </si>
  <si>
    <t>Memorial and noticeboard</t>
  </si>
  <si>
    <t xml:space="preserve"> cleaning and staining</t>
  </si>
  <si>
    <t xml:space="preserve">Estimated </t>
  </si>
  <si>
    <t>£500 church. £100 CN theatre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</si>
</sst>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44" fontId="0" fillId="0" borderId="0" xfId="1" applyFont="1"/>
    <xf numFmtId="44" fontId="1" fillId="0" borderId="1" xfId="1" applyFont="1" applyBorder="1"/>
    <xf numFmtId="44" fontId="1" fillId="0" borderId="1" xfId="0" applyNumberFormat="1" applyFont="1" applyBorder="1"/>
    <xf numFmtId="44" fontId="0" fillId="0" borderId="1" xfId="1" applyFont="1" applyBorder="1"/>
    <xf numFmtId="44" fontId="1" fillId="0" borderId="0" xfId="1" applyFont="1"/>
    <xf numFmtId="0" fontId="1" fillId="0" borderId="0" xfId="0" applyFont="1" applyAlignment="1">
      <alignment horizontal="left"/>
    </xf>
    <xf numFmtId="164" fontId="0" fillId="0" borderId="0" xfId="0" applyNumberFormat="1"/>
    <xf numFmtId="44" fontId="3" fillId="0" borderId="0" xfId="1" applyFont="1" applyBorder="1"/>
    <xf numFmtId="44" fontId="1" fillId="0" borderId="0" xfId="0" applyNumberFormat="1" applyFont="1"/>
    <xf numFmtId="44" fontId="4" fillId="2" borderId="0" xfId="1" applyFont="1" applyFill="1" applyBorder="1"/>
    <xf numFmtId="44" fontId="1" fillId="0" borderId="0" xfId="1" applyFont="1" applyBorder="1"/>
    <xf numFmtId="0" fontId="5" fillId="0" borderId="0" xfId="0" applyFont="1"/>
    <xf numFmtId="44" fontId="5" fillId="0" borderId="0" xfId="1" applyFont="1" applyBorder="1"/>
    <xf numFmtId="44" fontId="5" fillId="0" borderId="0" xfId="0" applyNumberFormat="1" applyFont="1"/>
    <xf numFmtId="0" fontId="1" fillId="0" borderId="1" xfId="0" applyFont="1" applyBorder="1"/>
    <xf numFmtId="0" fontId="0" fillId="0" borderId="1" xfId="0" applyBorder="1"/>
    <xf numFmtId="44" fontId="2" fillId="0" borderId="0" xfId="1" applyFont="1"/>
    <xf numFmtId="44" fontId="3" fillId="0" borderId="0" xfId="1" applyFont="1"/>
    <xf numFmtId="0" fontId="6" fillId="0" borderId="1" xfId="0" applyFont="1" applyBorder="1"/>
    <xf numFmtId="44" fontId="6" fillId="0" borderId="1" xfId="0" applyNumberFormat="1" applyFont="1" applyBorder="1"/>
    <xf numFmtId="14" fontId="0" fillId="0" borderId="0" xfId="0" applyNumberFormat="1"/>
    <xf numFmtId="14" fontId="0" fillId="0" borderId="1" xfId="0" applyNumberFormat="1" applyBorder="1"/>
    <xf numFmtId="44" fontId="7" fillId="0" borderId="0" xfId="1" applyFont="1" applyBorder="1"/>
    <xf numFmtId="44" fontId="4" fillId="0" borderId="0" xfId="1" applyFont="1" applyFill="1" applyBorder="1"/>
    <xf numFmtId="44" fontId="0" fillId="0" borderId="0" xfId="0" applyNumberFormat="1"/>
    <xf numFmtId="44" fontId="8" fillId="0" borderId="0" xfId="1" applyFont="1"/>
    <xf numFmtId="0" fontId="0" fillId="0" borderId="0" xfId="0" applyAlignment="1">
      <alignment horizontal="right"/>
    </xf>
    <xf numFmtId="44" fontId="9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10" workbookViewId="0">
      <selection activeCell="K28" sqref="K28"/>
    </sheetView>
  </sheetViews>
  <sheetFormatPr defaultRowHeight="14.4" x14ac:dyDescent="0.3"/>
  <cols>
    <col min="2" max="2" width="13.6640625" customWidth="1"/>
    <col min="3" max="3" width="15" customWidth="1"/>
    <col min="4" max="4" width="4.33203125" customWidth="1"/>
    <col min="5" max="5" width="12.21875" customWidth="1"/>
    <col min="6" max="6" width="13.5546875" customWidth="1"/>
    <col min="7" max="7" width="25.77734375" customWidth="1"/>
    <col min="8" max="8" width="13.21875" customWidth="1"/>
    <col min="9" max="9" width="12.44140625" customWidth="1"/>
    <col min="10" max="10" width="10.33203125" bestFit="1" customWidth="1"/>
    <col min="11" max="11" width="13.44140625" customWidth="1"/>
  </cols>
  <sheetData>
    <row r="1" spans="1:12" x14ac:dyDescent="0.3">
      <c r="A1" t="s">
        <v>0</v>
      </c>
      <c r="E1" s="1" t="s">
        <v>25</v>
      </c>
      <c r="F1" s="1"/>
      <c r="G1" s="1"/>
    </row>
    <row r="2" spans="1:12" x14ac:dyDescent="0.3">
      <c r="D2" s="9"/>
      <c r="E2" s="1"/>
      <c r="F2" s="1"/>
      <c r="G2" s="1"/>
      <c r="H2" s="1"/>
      <c r="I2" s="1"/>
    </row>
    <row r="3" spans="1:12" x14ac:dyDescent="0.3">
      <c r="A3" s="1" t="s">
        <v>1</v>
      </c>
      <c r="C3" s="2" t="s">
        <v>17</v>
      </c>
      <c r="D3" s="1"/>
      <c r="E3" s="2" t="s">
        <v>12</v>
      </c>
      <c r="F3" s="2" t="s">
        <v>43</v>
      </c>
      <c r="G3" s="2"/>
      <c r="H3" s="2" t="s">
        <v>17</v>
      </c>
      <c r="I3" s="2"/>
      <c r="J3" s="3"/>
      <c r="K3" s="3"/>
      <c r="L3" s="3"/>
    </row>
    <row r="4" spans="1:12" x14ac:dyDescent="0.3">
      <c r="A4" s="1"/>
      <c r="C4" s="1" t="s">
        <v>24</v>
      </c>
      <c r="D4" s="2"/>
      <c r="E4" s="2"/>
      <c r="F4" s="2">
        <v>45717</v>
      </c>
      <c r="G4" s="2" t="s">
        <v>30</v>
      </c>
      <c r="I4" s="1" t="s">
        <v>30</v>
      </c>
      <c r="J4" s="3"/>
      <c r="K4" s="3"/>
      <c r="L4" s="3"/>
    </row>
    <row r="5" spans="1:12" x14ac:dyDescent="0.3">
      <c r="A5" t="s">
        <v>3</v>
      </c>
      <c r="C5" s="4">
        <v>8000</v>
      </c>
      <c r="D5" s="4"/>
      <c r="E5" s="4">
        <v>8000</v>
      </c>
      <c r="F5" s="4">
        <f t="shared" ref="F5:F9" si="0">SUM(E5)</f>
        <v>8000</v>
      </c>
      <c r="G5" s="4"/>
      <c r="H5" s="4">
        <v>9000</v>
      </c>
      <c r="I5" s="4"/>
      <c r="L5" s="3"/>
    </row>
    <row r="6" spans="1:12" x14ac:dyDescent="0.3">
      <c r="A6" t="s">
        <v>4</v>
      </c>
      <c r="C6" s="4"/>
      <c r="D6" s="4"/>
      <c r="E6" s="4"/>
      <c r="F6" s="4">
        <f t="shared" si="0"/>
        <v>0</v>
      </c>
      <c r="G6" s="4"/>
      <c r="H6" s="4"/>
      <c r="I6" s="4"/>
      <c r="J6" s="3"/>
      <c r="K6" s="3"/>
      <c r="L6" s="3"/>
    </row>
    <row r="7" spans="1:12" x14ac:dyDescent="0.3">
      <c r="A7" t="s">
        <v>28</v>
      </c>
      <c r="C7" s="3"/>
      <c r="D7" s="4"/>
      <c r="E7" s="26">
        <v>3132.62</v>
      </c>
      <c r="F7" s="4">
        <f t="shared" si="0"/>
        <v>3132.62</v>
      </c>
      <c r="G7" s="3"/>
      <c r="H7" s="4">
        <v>0</v>
      </c>
      <c r="I7" s="4"/>
      <c r="J7" s="3"/>
      <c r="K7" s="3"/>
      <c r="L7" s="3"/>
    </row>
    <row r="8" spans="1:12" x14ac:dyDescent="0.3">
      <c r="A8" t="s">
        <v>16</v>
      </c>
      <c r="C8" s="4">
        <v>20</v>
      </c>
      <c r="D8" s="4"/>
      <c r="E8" s="4">
        <v>20</v>
      </c>
      <c r="F8" s="4">
        <f t="shared" si="0"/>
        <v>20</v>
      </c>
      <c r="G8" s="4"/>
      <c r="H8" s="4">
        <v>20</v>
      </c>
      <c r="I8" s="4"/>
      <c r="J8" s="3"/>
      <c r="K8" s="3"/>
      <c r="L8" s="3"/>
    </row>
    <row r="9" spans="1:12" x14ac:dyDescent="0.3">
      <c r="C9" s="6">
        <f>SUM(C5:C8)</f>
        <v>8020</v>
      </c>
      <c r="D9" s="6"/>
      <c r="E9" s="5">
        <f>SUM(E5:E8)</f>
        <v>11152.619999999999</v>
      </c>
      <c r="F9" s="6">
        <f t="shared" si="0"/>
        <v>11152.619999999999</v>
      </c>
      <c r="G9" s="6"/>
      <c r="H9" s="5">
        <f>SUM(H5:H8)</f>
        <v>9020</v>
      </c>
      <c r="I9" s="6"/>
      <c r="J9" s="3"/>
      <c r="K9" s="3"/>
      <c r="L9" s="3"/>
    </row>
    <row r="10" spans="1:12" x14ac:dyDescent="0.3">
      <c r="A10" s="1" t="s">
        <v>2</v>
      </c>
      <c r="E10" s="4"/>
      <c r="I10" s="3"/>
      <c r="J10" s="3"/>
      <c r="K10" s="3"/>
      <c r="L10" s="3"/>
    </row>
    <row r="11" spans="1:12" x14ac:dyDescent="0.3">
      <c r="A11" t="s">
        <v>29</v>
      </c>
      <c r="C11" s="4">
        <v>3000</v>
      </c>
      <c r="D11" s="4"/>
      <c r="E11" s="27">
        <v>2370</v>
      </c>
      <c r="F11" s="4">
        <v>2700</v>
      </c>
      <c r="G11" s="3"/>
      <c r="H11" s="4">
        <v>3100</v>
      </c>
      <c r="I11" s="4"/>
      <c r="J11" s="28"/>
      <c r="L11" s="3"/>
    </row>
    <row r="12" spans="1:12" x14ac:dyDescent="0.3">
      <c r="A12" t="s">
        <v>26</v>
      </c>
      <c r="C12" s="21">
        <v>500</v>
      </c>
      <c r="D12" s="4"/>
      <c r="E12" s="4">
        <v>2349</v>
      </c>
      <c r="F12" s="4">
        <v>2350</v>
      </c>
      <c r="G12" s="3"/>
      <c r="H12" s="4">
        <v>750</v>
      </c>
      <c r="I12" s="20" t="s">
        <v>42</v>
      </c>
      <c r="L12" s="3"/>
    </row>
    <row r="13" spans="1:12" x14ac:dyDescent="0.3">
      <c r="A13" t="s">
        <v>27</v>
      </c>
      <c r="C13" s="21">
        <v>0</v>
      </c>
      <c r="D13" s="4"/>
      <c r="E13" s="4">
        <v>1495</v>
      </c>
      <c r="F13" s="4">
        <v>2795</v>
      </c>
      <c r="G13" s="3" t="s">
        <v>41</v>
      </c>
      <c r="H13" s="4">
        <v>0</v>
      </c>
      <c r="I13" s="21"/>
      <c r="L13" s="3"/>
    </row>
    <row r="14" spans="1:12" x14ac:dyDescent="0.3">
      <c r="A14" t="s">
        <v>5</v>
      </c>
      <c r="C14" s="4">
        <v>300</v>
      </c>
      <c r="D14" s="4"/>
      <c r="E14" s="4">
        <v>241</v>
      </c>
      <c r="F14" s="4">
        <v>241</v>
      </c>
      <c r="G14" s="4"/>
      <c r="H14" s="4">
        <v>250</v>
      </c>
      <c r="I14" s="4"/>
      <c r="J14" s="3"/>
      <c r="K14" s="3"/>
      <c r="L14" s="3"/>
    </row>
    <row r="15" spans="1:12" x14ac:dyDescent="0.3">
      <c r="A15" t="s">
        <v>6</v>
      </c>
      <c r="C15" s="4">
        <v>100</v>
      </c>
      <c r="D15" s="4"/>
      <c r="E15" s="4">
        <v>100</v>
      </c>
      <c r="F15" s="4">
        <v>100</v>
      </c>
      <c r="G15" s="4"/>
      <c r="H15" s="4">
        <v>125</v>
      </c>
      <c r="I15" s="4"/>
      <c r="J15" s="3"/>
      <c r="K15" s="3"/>
      <c r="L15" s="3"/>
    </row>
    <row r="16" spans="1:12" x14ac:dyDescent="0.3">
      <c r="A16" t="s">
        <v>7</v>
      </c>
      <c r="C16" s="4">
        <v>3640</v>
      </c>
      <c r="D16" s="4"/>
      <c r="E16" s="4">
        <v>2548</v>
      </c>
      <c r="F16" s="4">
        <v>3985</v>
      </c>
      <c r="G16" s="20" t="s">
        <v>31</v>
      </c>
      <c r="H16" s="4">
        <v>4100</v>
      </c>
      <c r="I16" s="20" t="s">
        <v>32</v>
      </c>
      <c r="J16" s="3"/>
      <c r="K16" s="3"/>
      <c r="L16" s="3"/>
    </row>
    <row r="17" spans="1:12" x14ac:dyDescent="0.3">
      <c r="A17" t="s">
        <v>8</v>
      </c>
      <c r="C17" s="4">
        <v>20</v>
      </c>
      <c r="D17" s="4"/>
      <c r="E17" s="4">
        <v>34</v>
      </c>
      <c r="F17" s="4">
        <v>34</v>
      </c>
      <c r="G17" s="4"/>
      <c r="H17" s="4">
        <v>50</v>
      </c>
      <c r="I17" s="4"/>
      <c r="J17" s="3"/>
      <c r="K17" s="3"/>
      <c r="L17" s="3"/>
    </row>
    <row r="18" spans="1:12" x14ac:dyDescent="0.3">
      <c r="A18" t="s">
        <v>9</v>
      </c>
      <c r="C18" s="4">
        <v>250</v>
      </c>
      <c r="D18" s="4"/>
      <c r="E18" s="4">
        <v>50</v>
      </c>
      <c r="F18" s="31">
        <v>650</v>
      </c>
      <c r="G18" s="29" t="s">
        <v>44</v>
      </c>
      <c r="H18" s="31">
        <v>750</v>
      </c>
      <c r="I18" s="4"/>
      <c r="J18" s="3"/>
      <c r="K18" s="3"/>
      <c r="L18" s="3"/>
    </row>
    <row r="19" spans="1:12" x14ac:dyDescent="0.3">
      <c r="A19" t="s">
        <v>11</v>
      </c>
      <c r="C19" s="4">
        <v>800</v>
      </c>
      <c r="D19" s="4"/>
      <c r="E19" s="4">
        <v>524</v>
      </c>
      <c r="F19" s="4">
        <v>850</v>
      </c>
      <c r="G19" s="4"/>
      <c r="H19" s="4">
        <v>850</v>
      </c>
      <c r="I19" s="4"/>
      <c r="J19" s="3"/>
      <c r="K19" s="3"/>
      <c r="L19" s="3"/>
    </row>
    <row r="20" spans="1:12" x14ac:dyDescent="0.3">
      <c r="A20" t="s">
        <v>13</v>
      </c>
      <c r="C20" s="4">
        <v>100</v>
      </c>
      <c r="D20" s="4"/>
      <c r="E20" s="4">
        <v>55</v>
      </c>
      <c r="F20" s="4">
        <v>55</v>
      </c>
      <c r="G20" s="4"/>
      <c r="H20" s="4">
        <v>0</v>
      </c>
      <c r="I20" s="4"/>
    </row>
    <row r="21" spans="1:12" x14ac:dyDescent="0.3">
      <c r="A21" t="s">
        <v>10</v>
      </c>
      <c r="C21" s="4">
        <v>100</v>
      </c>
      <c r="D21" s="4"/>
      <c r="E21" s="4">
        <v>0</v>
      </c>
      <c r="F21" s="4">
        <v>0</v>
      </c>
      <c r="G21" s="4"/>
      <c r="H21" s="4">
        <v>0</v>
      </c>
      <c r="I21" s="4"/>
    </row>
    <row r="22" spans="1:12" x14ac:dyDescent="0.3">
      <c r="A22" t="s">
        <v>18</v>
      </c>
      <c r="C22" s="10">
        <v>0</v>
      </c>
      <c r="E22" s="4">
        <v>0</v>
      </c>
      <c r="F22" s="4">
        <v>0</v>
      </c>
      <c r="G22" s="4"/>
      <c r="H22" s="4">
        <v>0</v>
      </c>
      <c r="I22" s="10"/>
    </row>
    <row r="23" spans="1:12" x14ac:dyDescent="0.3">
      <c r="C23" s="6">
        <f>SUM(C11:C22)</f>
        <v>8810</v>
      </c>
      <c r="D23" s="6"/>
      <c r="E23" s="5">
        <f>SUM(E11:E22)</f>
        <v>9766</v>
      </c>
      <c r="F23" s="6">
        <f>SUM(F11:F22)</f>
        <v>13760</v>
      </c>
      <c r="G23" s="6"/>
      <c r="H23" s="6">
        <f>SUM(H11:H22)</f>
        <v>9975</v>
      </c>
      <c r="I23" s="6"/>
    </row>
    <row r="25" spans="1:12" x14ac:dyDescent="0.3">
      <c r="A25" s="1" t="s">
        <v>19</v>
      </c>
      <c r="C25" s="24">
        <v>45383</v>
      </c>
      <c r="F25" s="5">
        <v>12567</v>
      </c>
      <c r="G25" s="30" t="s">
        <v>36</v>
      </c>
      <c r="I25" s="5">
        <v>9960</v>
      </c>
    </row>
    <row r="26" spans="1:12" x14ac:dyDescent="0.3">
      <c r="A26" t="s">
        <v>14</v>
      </c>
      <c r="F26" s="7">
        <v>11153</v>
      </c>
      <c r="G26" s="30" t="s">
        <v>33</v>
      </c>
      <c r="I26" s="7">
        <v>9020</v>
      </c>
    </row>
    <row r="27" spans="1:12" x14ac:dyDescent="0.3">
      <c r="A27" t="s">
        <v>15</v>
      </c>
      <c r="F27" s="4">
        <v>13760</v>
      </c>
      <c r="G27" s="30" t="s">
        <v>34</v>
      </c>
      <c r="I27" s="7">
        <v>9975</v>
      </c>
    </row>
    <row r="28" spans="1:12" x14ac:dyDescent="0.3">
      <c r="A28" s="18" t="s">
        <v>20</v>
      </c>
      <c r="B28" s="18"/>
      <c r="C28" s="25">
        <v>45747</v>
      </c>
      <c r="D28" s="19"/>
      <c r="E28" s="19"/>
      <c r="F28" s="6">
        <f>F25+F26-F27</f>
        <v>9960</v>
      </c>
      <c r="G28" s="30" t="s">
        <v>35</v>
      </c>
      <c r="H28" s="19"/>
      <c r="I28" s="6">
        <f>I25+I26-I27</f>
        <v>9005</v>
      </c>
    </row>
    <row r="29" spans="1:12" x14ac:dyDescent="0.3">
      <c r="A29" s="1" t="s">
        <v>21</v>
      </c>
      <c r="G29" s="30"/>
    </row>
    <row r="30" spans="1:12" x14ac:dyDescent="0.3">
      <c r="A30" t="s">
        <v>22</v>
      </c>
      <c r="F30" s="4">
        <v>924</v>
      </c>
      <c r="G30" s="30" t="s">
        <v>37</v>
      </c>
      <c r="I30" s="4">
        <v>924</v>
      </c>
    </row>
    <row r="31" spans="1:12" x14ac:dyDescent="0.3">
      <c r="A31" s="1" t="s">
        <v>23</v>
      </c>
      <c r="F31" s="4">
        <v>3848</v>
      </c>
      <c r="G31" s="30" t="s">
        <v>38</v>
      </c>
      <c r="I31" s="4">
        <v>3848</v>
      </c>
      <c r="J31" s="28"/>
    </row>
    <row r="32" spans="1:12" x14ac:dyDescent="0.3">
      <c r="A32" s="1"/>
    </row>
    <row r="33" spans="1:9" x14ac:dyDescent="0.3">
      <c r="A33" s="22" t="s">
        <v>39</v>
      </c>
      <c r="B33" s="22"/>
      <c r="C33" s="22"/>
      <c r="D33" s="23"/>
      <c r="E33" s="19"/>
      <c r="F33" s="23">
        <f>F28-F30-F31</f>
        <v>5188</v>
      </c>
      <c r="G33" s="30" t="s">
        <v>40</v>
      </c>
      <c r="H33" s="19"/>
      <c r="I33" s="6">
        <f>I28-I30-I31</f>
        <v>4233</v>
      </c>
    </row>
    <row r="34" spans="1:9" x14ac:dyDescent="0.3">
      <c r="A34" s="1"/>
      <c r="B34" s="1"/>
      <c r="C34" s="1"/>
      <c r="D34" s="1"/>
      <c r="H34" s="8"/>
    </row>
    <row r="36" spans="1:9" x14ac:dyDescent="0.3">
      <c r="A36" s="1"/>
      <c r="H36" s="14"/>
    </row>
    <row r="37" spans="1:9" x14ac:dyDescent="0.3">
      <c r="D37" s="11"/>
      <c r="H37" s="12"/>
    </row>
    <row r="38" spans="1:9" x14ac:dyDescent="0.3">
      <c r="A38" s="15"/>
      <c r="B38" s="15"/>
      <c r="C38" s="15"/>
      <c r="D38" s="16"/>
      <c r="E38" s="15"/>
      <c r="F38" s="17"/>
      <c r="H38" s="17"/>
    </row>
    <row r="39" spans="1:9" x14ac:dyDescent="0.3">
      <c r="D39" s="11"/>
    </row>
    <row r="40" spans="1:9" x14ac:dyDescent="0.3">
      <c r="D40" s="12"/>
    </row>
    <row r="42" spans="1:9" x14ac:dyDescent="0.3">
      <c r="D42" s="13"/>
    </row>
    <row r="44" spans="1:9" x14ac:dyDescent="0.3">
      <c r="A44" s="1"/>
      <c r="B44" s="1"/>
      <c r="C44" s="1"/>
      <c r="D44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 Eustace</cp:lastModifiedBy>
  <cp:lastPrinted>2023-11-28T11:27:01Z</cp:lastPrinted>
  <dcterms:created xsi:type="dcterms:W3CDTF">2013-12-03T11:56:10Z</dcterms:created>
  <dcterms:modified xsi:type="dcterms:W3CDTF">2024-12-13T14:43:18Z</dcterms:modified>
</cp:coreProperties>
</file>